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27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<sst xmlns="http://schemas.openxmlformats.org/spreadsheetml/2006/main" count="155" uniqueCount="153">
  <si>
    <t>COMMENTS</t>
  </si>
  <si>
    <t>INCOME</t>
  </si>
  <si>
    <t>Total Income</t>
  </si>
  <si>
    <t>North Coast Tourism Council</t>
  </si>
  <si>
    <t>Website Maintenance /Development</t>
  </si>
  <si>
    <t>Public Relations</t>
  </si>
  <si>
    <t>Public Relations Contract</t>
  </si>
  <si>
    <t>Total Public Relations</t>
  </si>
  <si>
    <t>Travel Shows - Shipping</t>
  </si>
  <si>
    <t>Annual Meeting</t>
  </si>
  <si>
    <t>Meeting Expenses</t>
  </si>
  <si>
    <t>Accountant Fees</t>
  </si>
  <si>
    <t>Legal Fees</t>
  </si>
  <si>
    <t>Postage/Shipping</t>
  </si>
  <si>
    <t>Copying/Printing</t>
  </si>
  <si>
    <t>Telephone/Telecommunications</t>
  </si>
  <si>
    <t>TOTAL EXPENSES</t>
  </si>
  <si>
    <t>Visiting Media Expenses</t>
  </si>
  <si>
    <t>MCLA BID Assessment</t>
  </si>
  <si>
    <t>MCPA Matching Funds</t>
  </si>
  <si>
    <t>Advertising/Media</t>
  </si>
  <si>
    <t>Photography</t>
  </si>
  <si>
    <t>Total Advertising/Media</t>
  </si>
  <si>
    <t>Search Engine Marketing/Optimization</t>
  </si>
  <si>
    <t>Development/Maintenance</t>
  </si>
  <si>
    <t>Total Website Maintenance/Development</t>
  </si>
  <si>
    <t>Leisure/Group Sales</t>
  </si>
  <si>
    <t>Total Leisure/Group Sales</t>
  </si>
  <si>
    <t>Visitor Services/Fulfillment</t>
  </si>
  <si>
    <t>Hospitality Training</t>
  </si>
  <si>
    <t>Event Coordination</t>
  </si>
  <si>
    <t>Event Partnership Funding</t>
  </si>
  <si>
    <t>In-County Mixers, Fairs</t>
  </si>
  <si>
    <t>State Fair Exhibit</t>
  </si>
  <si>
    <t>Total Visitor Services/Fulfillment</t>
  </si>
  <si>
    <t>Partnerships</t>
  </si>
  <si>
    <t>Total Partnerships</t>
  </si>
  <si>
    <t>TOTAL MARKETING ACTIVITIES</t>
  </si>
  <si>
    <t>Office/ Storage Rent</t>
  </si>
  <si>
    <t>Office Supplies</t>
  </si>
  <si>
    <t>Utilities</t>
  </si>
  <si>
    <t>Accounting Fees</t>
  </si>
  <si>
    <t>Bank Fees</t>
  </si>
  <si>
    <t>Bookkeeping</t>
  </si>
  <si>
    <t>Partnership Related Staff Travel</t>
  </si>
  <si>
    <t>Insurances</t>
  </si>
  <si>
    <t>gomendo.org development/maintenance</t>
  </si>
  <si>
    <t>mcla.info development/maintenance</t>
  </si>
  <si>
    <t xml:space="preserve">Over/Under </t>
  </si>
  <si>
    <t>North Coast Tourism Council Administration</t>
  </si>
  <si>
    <t>Leisure/Group Sales Staff Related Travel</t>
  </si>
  <si>
    <t>Visitor Guide Distribution</t>
  </si>
  <si>
    <t>MARKETING ACTIVITIES - MEDIA &amp; WEBSITE</t>
  </si>
  <si>
    <t>MARKETING ACTIVITIES - VISITOR SERVICES &amp; PARTNERSHIPS</t>
  </si>
  <si>
    <t>TOTAL - VISITOR SERVICES &amp; PARTNERSHIP</t>
  </si>
  <si>
    <t>TOTAL - MEDIA &amp; WEBSITE</t>
  </si>
  <si>
    <t>E-Mail Marketing (includes social network media)</t>
  </si>
  <si>
    <t>Visit Mendocino County, Inc. Administrative Travel</t>
  </si>
  <si>
    <t>MCLA Adminstrative Travel</t>
  </si>
  <si>
    <t>MCPA  Administrative Travel</t>
  </si>
  <si>
    <t>Salaries</t>
  </si>
  <si>
    <t xml:space="preserve">Memberships - CVB's, CalTIA, Chambers, MPI </t>
  </si>
  <si>
    <t>Radio</t>
  </si>
  <si>
    <t>Other Income - Ukiah sublease with ACMC</t>
  </si>
  <si>
    <t>Outdoor</t>
  </si>
  <si>
    <t>47% of Staff Time Spent on media/website ($117,500)</t>
  </si>
  <si>
    <t>41% of Staff Time Spent on Visitor Svcs/Partnerships ($102,500)</t>
  </si>
  <si>
    <t>32% of total budget</t>
  </si>
  <si>
    <t>56% of total budget</t>
  </si>
  <si>
    <t>12% of total budget</t>
  </si>
  <si>
    <t>Admin activities include organization of meetings, newsletters, mailings, office management, etc</t>
  </si>
  <si>
    <t>Media/Web activities include managing website, ad buys, design, planning, trade shows, public relations management, etc</t>
  </si>
  <si>
    <t>Visitor Svcs/Partnership activities include partnerships with chambers, north coast tourism council, CA Tourism, Geotourism, visitor related businesses</t>
  </si>
  <si>
    <r>
      <t xml:space="preserve">Other Income </t>
    </r>
    <r>
      <rPr>
        <b/>
        <sz val="8"/>
        <rFont val="Arial"/>
        <family val="2"/>
      </rPr>
      <t>(trade shows)</t>
    </r>
  </si>
  <si>
    <t>Other Income (green bags)</t>
  </si>
  <si>
    <t>Interest</t>
  </si>
  <si>
    <t>Other Income (misc)</t>
  </si>
  <si>
    <t>Contract Work - Misc.</t>
  </si>
  <si>
    <t>Worker's Comp Insurance</t>
  </si>
  <si>
    <t>Payroll Taxes</t>
  </si>
  <si>
    <t>Member Newsletter Printing</t>
  </si>
  <si>
    <t>Member Newsletter Postage</t>
  </si>
  <si>
    <t>Clipping Service</t>
  </si>
  <si>
    <t>Other Income (misc advertising)</t>
  </si>
  <si>
    <t>31% of total Expenses</t>
  </si>
  <si>
    <t>TOTAL OPERATIONS</t>
  </si>
  <si>
    <t>Personnel</t>
  </si>
  <si>
    <t>Total Personnel</t>
  </si>
  <si>
    <t>OPERATIONAL EXPENSES</t>
  </si>
  <si>
    <t>Total Operational Expenses</t>
  </si>
  <si>
    <t>MCLA OPERATIONAL EXPENSES</t>
  </si>
  <si>
    <t>Total MCLA Operational Expenses</t>
  </si>
  <si>
    <t>MCPA OPERATIONAL EXPENSES</t>
  </si>
  <si>
    <t>Total MCPA Operational Expenses</t>
  </si>
  <si>
    <t>63% of Total Expenses</t>
  </si>
  <si>
    <t>12% of Staff Time Spent on Operations ($35,160)</t>
  </si>
  <si>
    <t>Total Operational Expeses for all Organizations</t>
  </si>
  <si>
    <t>Other Income (event passports, spring festival &amp; ads)</t>
  </si>
  <si>
    <t>Visitor Center/Information Support</t>
  </si>
  <si>
    <t>Press Kit Development</t>
  </si>
  <si>
    <t>37% of Total Expenses = Decreased 1%</t>
  </si>
  <si>
    <t>Print and On-Line Advertising</t>
  </si>
  <si>
    <t>Advertising Development and Design</t>
  </si>
  <si>
    <t>Consumer and Trade Shows</t>
  </si>
  <si>
    <t>Booth Development and Give-A-Ways</t>
  </si>
  <si>
    <t>Signage - Gateway, Kiosks and Directional</t>
  </si>
  <si>
    <t>Conferences and Seminars</t>
  </si>
  <si>
    <t>In-County Relations and Ambassador Program</t>
  </si>
  <si>
    <t>Insurance - BOD and Liability</t>
  </si>
  <si>
    <t>Member Mailings (elections, by-laws, etc)</t>
  </si>
  <si>
    <t xml:space="preserve">Operational Costs and Personnel Costs spent on operations = </t>
  </si>
  <si>
    <t xml:space="preserve">Media and Website Costs and Personnel Costs spent on media/website = </t>
  </si>
  <si>
    <t xml:space="preserve">Visitor Svcs/Partnership Costs and Personnel Costs spent on visitor svcs/partnerships = </t>
  </si>
  <si>
    <t>Other Income (meeting, pet, farm trails guide)</t>
  </si>
  <si>
    <t>ditto</t>
  </si>
  <si>
    <t>reduce to two</t>
  </si>
  <si>
    <t>get sponsorships</t>
  </si>
  <si>
    <t>Visit California Media Events</t>
  </si>
  <si>
    <t>Taste of Mendocino</t>
  </si>
  <si>
    <t>Public Relations Related Travel</t>
  </si>
  <si>
    <t xml:space="preserve">Research &amp; Development (market research/board retreat) </t>
  </si>
  <si>
    <t>In County Guides (themed &amp; tear off maps)</t>
  </si>
  <si>
    <t>Event &amp; Festival Guide Printing and Distribution</t>
  </si>
  <si>
    <t>Medical Insurance &amp; other benefits</t>
  </si>
  <si>
    <t>Video Development</t>
  </si>
  <si>
    <t>Overage from previous FY</t>
  </si>
  <si>
    <t>includes Ghiardhelli Square</t>
  </si>
  <si>
    <t>income from MCLA annual meeting(s)</t>
  </si>
  <si>
    <t>$250/month</t>
  </si>
  <si>
    <t>As recommended by media committee due to no MWWC</t>
  </si>
  <si>
    <t>due to board retreat, but no strategic plan (wait for 2013-2014)</t>
  </si>
  <si>
    <t>to match 2011-2012</t>
  </si>
  <si>
    <t>start work on new website - will increase if increased income</t>
  </si>
  <si>
    <t>new booth creative, green bags, pull ups, etc</t>
  </si>
  <si>
    <t>increased due to bringing guide in house</t>
  </si>
  <si>
    <t>Ukiah map &amp; more printing of other maps</t>
  </si>
  <si>
    <t>little monies spent in 2011-2012; carry over for Jan. program</t>
  </si>
  <si>
    <t>for possible increased partnership funding</t>
  </si>
  <si>
    <t>continue program</t>
  </si>
  <si>
    <t>includes new FB offices; deposit &amp; increased Ukiah rent</t>
  </si>
  <si>
    <t>MCLA to pay</t>
  </si>
  <si>
    <t>to include financial review</t>
  </si>
  <si>
    <t>to include retail help</t>
  </si>
  <si>
    <t>affiliation/partnership program income - includes many of the above categories plus retail - reduced due to no MWWC</t>
  </si>
  <si>
    <t>decreased as retail items moved to "visitor services"</t>
  </si>
  <si>
    <t>Retail Items</t>
  </si>
  <si>
    <t>taken from "visiting media" and added $5,000 from visitor center</t>
  </si>
  <si>
    <t>Other Income (visitor guide and calendar advertising)</t>
  </si>
  <si>
    <t>2011-2012 Visitor Guide and 2013 calendar</t>
  </si>
  <si>
    <t>includes moving FB offices</t>
  </si>
  <si>
    <t>extra design for new logos, new ad campaign, etc</t>
  </si>
  <si>
    <t>2012 - 2013 approved 8/14/12</t>
  </si>
  <si>
    <t>2012 - 2013 approved with mktg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</si>
</sst>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right"/>
    </xf>
    <xf numFmtId="49" fontId="3" fillId="4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 wrapText="1"/>
    </xf>
    <xf numFmtId="49" fontId="4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right"/>
    </xf>
    <xf numFmtId="49" fontId="4" fillId="4" borderId="14" xfId="0" applyNumberFormat="1" applyFont="1" applyFill="1" applyBorder="1" applyAlignment="1">
      <alignment/>
    </xf>
    <xf numFmtId="49" fontId="3" fillId="4" borderId="11" xfId="0" applyNumberFormat="1" applyFont="1" applyFill="1" applyBorder="1" applyAlignment="1">
      <alignment horizontal="left"/>
    </xf>
    <xf numFmtId="49" fontId="48" fillId="34" borderId="11" xfId="0" applyNumberFormat="1" applyFont="1" applyFill="1" applyBorder="1" applyAlignment="1">
      <alignment/>
    </xf>
    <xf numFmtId="43" fontId="48" fillId="34" borderId="11" xfId="0" applyNumberFormat="1" applyFont="1" applyFill="1" applyBorder="1" applyAlignment="1">
      <alignment/>
    </xf>
    <xf numFmtId="0" fontId="48" fillId="34" borderId="1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49" fontId="3" fillId="5" borderId="14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3" fillId="5" borderId="10" xfId="0" applyNumberFormat="1" applyFont="1" applyFill="1" applyBorder="1" applyAlignment="1">
      <alignment horizontal="left"/>
    </xf>
    <xf numFmtId="49" fontId="3" fillId="5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 horizontal="center" wrapText="1"/>
    </xf>
    <xf numFmtId="49" fontId="5" fillId="5" borderId="11" xfId="0" applyNumberFormat="1" applyFont="1" applyFill="1" applyBorder="1" applyAlignment="1">
      <alignment horizontal="right"/>
    </xf>
    <xf numFmtId="49" fontId="48" fillId="34" borderId="17" xfId="0" applyNumberFormat="1" applyFont="1" applyFill="1" applyBorder="1" applyAlignment="1">
      <alignment/>
    </xf>
    <xf numFmtId="43" fontId="48" fillId="34" borderId="17" xfId="0" applyNumberFormat="1" applyFont="1" applyFill="1" applyBorder="1" applyAlignment="1">
      <alignment/>
    </xf>
    <xf numFmtId="9" fontId="48" fillId="34" borderId="17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9" fontId="3" fillId="4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3" fillId="0" borderId="17" xfId="0" applyNumberFormat="1" applyFont="1" applyBorder="1" applyAlignment="1">
      <alignment horizontal="center" wrapText="1"/>
    </xf>
    <xf numFmtId="0" fontId="4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9" fillId="35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right"/>
    </xf>
    <xf numFmtId="49" fontId="3" fillId="5" borderId="17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3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wrapText="1"/>
    </xf>
    <xf numFmtId="9" fontId="7" fillId="0" borderId="11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49" fontId="3" fillId="36" borderId="10" xfId="0" applyNumberFormat="1" applyFont="1" applyFill="1" applyBorder="1" applyAlignment="1">
      <alignment/>
    </xf>
    <xf numFmtId="0" fontId="0" fillId="15" borderId="0" xfId="0" applyFill="1" applyAlignment="1">
      <alignment/>
    </xf>
    <xf numFmtId="13" fontId="3" fillId="19" borderId="10" xfId="42" applyNumberFormat="1" applyFont="1" applyFill="1" applyBorder="1" applyAlignment="1">
      <alignment horizontal="center" wrapText="1"/>
    </xf>
    <xf numFmtId="164" fontId="3" fillId="19" borderId="10" xfId="0" applyNumberFormat="1" applyFont="1" applyFill="1" applyBorder="1" applyAlignment="1">
      <alignment/>
    </xf>
    <xf numFmtId="43" fontId="3" fillId="19" borderId="10" xfId="0" applyNumberFormat="1" applyFont="1" applyFill="1" applyBorder="1" applyAlignment="1">
      <alignment/>
    </xf>
    <xf numFmtId="43" fontId="3" fillId="19" borderId="11" xfId="0" applyNumberFormat="1" applyFont="1" applyFill="1" applyBorder="1" applyAlignment="1">
      <alignment/>
    </xf>
    <xf numFmtId="43" fontId="3" fillId="19" borderId="14" xfId="0" applyNumberFormat="1" applyFont="1" applyFill="1" applyBorder="1" applyAlignment="1">
      <alignment/>
    </xf>
    <xf numFmtId="43" fontId="5" fillId="19" borderId="10" xfId="0" applyNumberFormat="1" applyFont="1" applyFill="1" applyBorder="1" applyAlignment="1">
      <alignment/>
    </xf>
    <xf numFmtId="43" fontId="2" fillId="19" borderId="11" xfId="0" applyNumberFormat="1" applyFont="1" applyFill="1" applyBorder="1" applyAlignment="1">
      <alignment/>
    </xf>
    <xf numFmtId="43" fontId="2" fillId="19" borderId="10" xfId="0" applyNumberFormat="1" applyFont="1" applyFill="1" applyBorder="1" applyAlignment="1">
      <alignment/>
    </xf>
    <xf numFmtId="43" fontId="3" fillId="19" borderId="17" xfId="0" applyNumberFormat="1" applyFont="1" applyFill="1" applyBorder="1" applyAlignment="1">
      <alignment/>
    </xf>
    <xf numFmtId="43" fontId="3" fillId="19" borderId="12" xfId="0" applyNumberFormat="1" applyFont="1" applyFill="1" applyBorder="1" applyAlignment="1">
      <alignment/>
    </xf>
    <xf numFmtId="0" fontId="3" fillId="19" borderId="12" xfId="0" applyFont="1" applyFill="1" applyBorder="1" applyAlignment="1">
      <alignment/>
    </xf>
    <xf numFmtId="13" fontId="3" fillId="15" borderId="10" xfId="42" applyNumberFormat="1" applyFont="1" applyFill="1" applyBorder="1" applyAlignment="1">
      <alignment horizontal="center" wrapText="1"/>
    </xf>
    <xf numFmtId="164" fontId="3" fillId="15" borderId="10" xfId="0" applyNumberFormat="1" applyFont="1" applyFill="1" applyBorder="1" applyAlignment="1">
      <alignment/>
    </xf>
    <xf numFmtId="43" fontId="3" fillId="15" borderId="10" xfId="0" applyNumberFormat="1" applyFont="1" applyFill="1" applyBorder="1" applyAlignment="1">
      <alignment/>
    </xf>
    <xf numFmtId="43" fontId="3" fillId="15" borderId="11" xfId="0" applyNumberFormat="1" applyFont="1" applyFill="1" applyBorder="1" applyAlignment="1">
      <alignment/>
    </xf>
    <xf numFmtId="43" fontId="3" fillId="15" borderId="14" xfId="0" applyNumberFormat="1" applyFont="1" applyFill="1" applyBorder="1" applyAlignment="1">
      <alignment/>
    </xf>
    <xf numFmtId="43" fontId="5" fillId="15" borderId="10" xfId="0" applyNumberFormat="1" applyFont="1" applyFill="1" applyBorder="1" applyAlignment="1">
      <alignment/>
    </xf>
    <xf numFmtId="43" fontId="2" fillId="15" borderId="11" xfId="0" applyNumberFormat="1" applyFont="1" applyFill="1" applyBorder="1" applyAlignment="1">
      <alignment/>
    </xf>
    <xf numFmtId="43" fontId="2" fillId="15" borderId="10" xfId="0" applyNumberFormat="1" applyFont="1" applyFill="1" applyBorder="1" applyAlignment="1">
      <alignment/>
    </xf>
    <xf numFmtId="43" fontId="3" fillId="15" borderId="17" xfId="0" applyNumberFormat="1" applyFont="1" applyFill="1" applyBorder="1" applyAlignment="1">
      <alignment/>
    </xf>
    <xf numFmtId="43" fontId="3" fillId="15" borderId="12" xfId="0" applyNumberFormat="1" applyFont="1" applyFill="1" applyBorder="1" applyAlignment="1">
      <alignment/>
    </xf>
    <xf numFmtId="0" fontId="3" fillId="15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43.57421875" style="0" customWidth="1"/>
    <col min="2" max="2" width="16.00390625" style="71" customWidth="1"/>
    <col min="3" max="3" width="18.28125" style="71" customWidth="1"/>
    <col min="4" max="4" width="44.57421875" style="1" customWidth="1"/>
  </cols>
  <sheetData>
    <row r="1" spans="1:4" ht="30" customHeight="1">
      <c r="A1" s="2"/>
      <c r="B1" s="72" t="s">
        <v>151</v>
      </c>
      <c r="C1" s="83" t="s">
        <v>152</v>
      </c>
      <c r="D1" s="3" t="s">
        <v>0</v>
      </c>
    </row>
    <row r="2" spans="1:4" ht="15">
      <c r="A2" s="4" t="s">
        <v>1</v>
      </c>
      <c r="B2" s="73"/>
      <c r="C2" s="84"/>
      <c r="D2" s="5"/>
    </row>
    <row r="3" spans="1:4" ht="15">
      <c r="A3" s="6" t="s">
        <v>18</v>
      </c>
      <c r="B3" s="73">
        <v>535000</v>
      </c>
      <c r="C3" s="84">
        <v>535000</v>
      </c>
      <c r="D3" s="62"/>
    </row>
    <row r="4" spans="1:4" ht="16.5" customHeight="1">
      <c r="A4" s="6" t="s">
        <v>19</v>
      </c>
      <c r="B4" s="73">
        <v>303000</v>
      </c>
      <c r="C4" s="84">
        <v>303000</v>
      </c>
      <c r="D4" s="62"/>
    </row>
    <row r="5" spans="1:4" ht="16.5" customHeight="1">
      <c r="A5" s="6" t="s">
        <v>125</v>
      </c>
      <c r="B5" s="74">
        <v>23000</v>
      </c>
      <c r="C5" s="85">
        <v>10000</v>
      </c>
      <c r="D5" s="62"/>
    </row>
    <row r="6" spans="1:4" ht="18" customHeight="1">
      <c r="A6" s="6" t="s">
        <v>49</v>
      </c>
      <c r="B6" s="74">
        <v>9000</v>
      </c>
      <c r="C6" s="85">
        <v>9000</v>
      </c>
      <c r="D6" s="62"/>
    </row>
    <row r="7" spans="1:4" ht="14.25" customHeight="1">
      <c r="A7" s="6" t="s">
        <v>73</v>
      </c>
      <c r="B7" s="74"/>
      <c r="C7" s="85"/>
      <c r="D7" s="62"/>
    </row>
    <row r="8" spans="1:4" ht="14.25" customHeight="1">
      <c r="A8" s="44" t="s">
        <v>74</v>
      </c>
      <c r="B8" s="75"/>
      <c r="C8" s="86"/>
      <c r="D8" s="62"/>
    </row>
    <row r="9" spans="1:4" ht="14.25" customHeight="1">
      <c r="A9" s="44" t="s">
        <v>97</v>
      </c>
      <c r="B9" s="75">
        <v>0</v>
      </c>
      <c r="C9" s="86">
        <v>0</v>
      </c>
      <c r="D9" s="62"/>
    </row>
    <row r="10" spans="1:4" ht="14.25" customHeight="1">
      <c r="A10" s="44" t="s">
        <v>147</v>
      </c>
      <c r="B10" s="75">
        <v>65000</v>
      </c>
      <c r="C10" s="86"/>
      <c r="D10" s="62"/>
    </row>
    <row r="11" spans="1:4" ht="14.25" customHeight="1">
      <c r="A11" s="44" t="s">
        <v>113</v>
      </c>
      <c r="B11" s="75"/>
      <c r="C11" s="86"/>
      <c r="D11" s="62"/>
    </row>
    <row r="12" spans="1:4" ht="14.25" customHeight="1">
      <c r="A12" s="44" t="s">
        <v>83</v>
      </c>
      <c r="B12" s="75">
        <v>2000</v>
      </c>
      <c r="C12" s="86">
        <v>2000</v>
      </c>
      <c r="D12" s="62" t="s">
        <v>127</v>
      </c>
    </row>
    <row r="13" spans="1:4" ht="27.75" customHeight="1">
      <c r="A13" s="44" t="s">
        <v>76</v>
      </c>
      <c r="B13" s="75">
        <v>75000</v>
      </c>
      <c r="C13" s="86">
        <v>90000</v>
      </c>
      <c r="D13" s="62" t="s">
        <v>143</v>
      </c>
    </row>
    <row r="14" spans="1:4" ht="14.25" customHeight="1">
      <c r="A14" s="44" t="s">
        <v>75</v>
      </c>
      <c r="B14" s="75">
        <v>25</v>
      </c>
      <c r="C14" s="86">
        <v>25</v>
      </c>
      <c r="D14" s="62"/>
    </row>
    <row r="15" spans="1:4" ht="15">
      <c r="A15" s="44" t="s">
        <v>63</v>
      </c>
      <c r="B15" s="75">
        <v>2975</v>
      </c>
      <c r="C15" s="86">
        <v>2725</v>
      </c>
      <c r="D15" s="62" t="s">
        <v>128</v>
      </c>
    </row>
    <row r="16" spans="1:4" ht="16.5" customHeight="1" thickBot="1">
      <c r="A16" s="7" t="s">
        <v>2</v>
      </c>
      <c r="B16" s="75">
        <f>SUM(B3:B15)</f>
        <v>1015000</v>
      </c>
      <c r="C16" s="86">
        <f>SUM(C3:C15)</f>
        <v>951750</v>
      </c>
      <c r="D16" s="50"/>
    </row>
    <row r="17" spans="1:4" ht="15.75" thickBot="1">
      <c r="A17" s="8"/>
      <c r="B17" s="56"/>
      <c r="C17" s="56"/>
      <c r="D17" s="58"/>
    </row>
    <row r="18" spans="1:4" ht="15">
      <c r="A18" s="10" t="s">
        <v>52</v>
      </c>
      <c r="B18" s="76"/>
      <c r="C18" s="87"/>
      <c r="D18" s="11"/>
    </row>
    <row r="19" spans="1:4" ht="15">
      <c r="A19" s="12" t="s">
        <v>20</v>
      </c>
      <c r="B19" s="74"/>
      <c r="C19" s="85"/>
      <c r="D19" s="5"/>
    </row>
    <row r="20" spans="1:4" ht="15">
      <c r="A20" s="13" t="s">
        <v>101</v>
      </c>
      <c r="B20" s="77">
        <v>45000</v>
      </c>
      <c r="C20" s="88">
        <v>60000</v>
      </c>
      <c r="D20" s="62" t="s">
        <v>129</v>
      </c>
    </row>
    <row r="21" spans="1:4" ht="15">
      <c r="A21" s="13" t="s">
        <v>56</v>
      </c>
      <c r="B21" s="77">
        <v>30000</v>
      </c>
      <c r="C21" s="88">
        <v>30000</v>
      </c>
      <c r="D21" s="62"/>
    </row>
    <row r="22" spans="1:4" ht="15">
      <c r="A22" s="13" t="s">
        <v>64</v>
      </c>
      <c r="B22" s="77">
        <v>18000</v>
      </c>
      <c r="C22" s="88">
        <v>20000</v>
      </c>
      <c r="D22" s="62" t="s">
        <v>129</v>
      </c>
    </row>
    <row r="23" spans="1:4" ht="14.25" customHeight="1">
      <c r="A23" s="13" t="s">
        <v>62</v>
      </c>
      <c r="B23" s="77">
        <v>30000</v>
      </c>
      <c r="C23" s="88">
        <v>30000</v>
      </c>
      <c r="D23" s="62"/>
    </row>
    <row r="24" spans="1:4" ht="14.25" customHeight="1">
      <c r="A24" s="13" t="s">
        <v>124</v>
      </c>
      <c r="B24" s="77">
        <v>5000</v>
      </c>
      <c r="C24" s="88">
        <v>5000</v>
      </c>
      <c r="D24" s="62"/>
    </row>
    <row r="25" spans="1:4" ht="16.5" customHeight="1">
      <c r="A25" s="13" t="s">
        <v>102</v>
      </c>
      <c r="B25" s="77">
        <v>7500</v>
      </c>
      <c r="C25" s="88">
        <v>5000</v>
      </c>
      <c r="D25" s="62" t="s">
        <v>150</v>
      </c>
    </row>
    <row r="26" spans="1:4" ht="16.5" customHeight="1">
      <c r="A26" s="13" t="s">
        <v>21</v>
      </c>
      <c r="B26" s="77">
        <v>7500</v>
      </c>
      <c r="C26" s="88">
        <v>7500</v>
      </c>
      <c r="D26" s="62"/>
    </row>
    <row r="27" spans="1:4" ht="14.25" customHeight="1">
      <c r="A27" s="13" t="s">
        <v>120</v>
      </c>
      <c r="B27" s="77">
        <v>5000</v>
      </c>
      <c r="C27" s="88">
        <v>15000</v>
      </c>
      <c r="D27" s="62" t="s">
        <v>130</v>
      </c>
    </row>
    <row r="28" spans="1:4" ht="15">
      <c r="A28" s="14" t="s">
        <v>22</v>
      </c>
      <c r="B28" s="74">
        <f>SUM(B20:B27)</f>
        <v>148000</v>
      </c>
      <c r="C28" s="85">
        <f>SUM(C20:C27)</f>
        <v>172500</v>
      </c>
      <c r="D28" s="62"/>
    </row>
    <row r="29" spans="1:4" ht="15">
      <c r="A29" s="15" t="s">
        <v>5</v>
      </c>
      <c r="B29" s="74"/>
      <c r="C29" s="85"/>
      <c r="D29" s="62"/>
    </row>
    <row r="30" spans="1:4" ht="15">
      <c r="A30" s="13" t="s">
        <v>6</v>
      </c>
      <c r="B30" s="77">
        <v>120000</v>
      </c>
      <c r="C30" s="88">
        <v>120000</v>
      </c>
      <c r="D30" s="62"/>
    </row>
    <row r="31" spans="1:4" ht="15">
      <c r="A31" s="13" t="s">
        <v>99</v>
      </c>
      <c r="B31" s="77">
        <v>0</v>
      </c>
      <c r="C31" s="88">
        <v>0</v>
      </c>
      <c r="D31" s="62"/>
    </row>
    <row r="32" spans="1:4" ht="15" customHeight="1">
      <c r="A32" s="13" t="s">
        <v>82</v>
      </c>
      <c r="B32" s="77">
        <v>3000</v>
      </c>
      <c r="C32" s="88">
        <v>1500</v>
      </c>
      <c r="D32" s="62" t="s">
        <v>131</v>
      </c>
    </row>
    <row r="33" spans="1:4" ht="14.25" customHeight="1">
      <c r="A33" s="13" t="s">
        <v>17</v>
      </c>
      <c r="B33" s="77">
        <v>14000</v>
      </c>
      <c r="C33" s="88">
        <v>20000</v>
      </c>
      <c r="D33" s="63" t="s">
        <v>144</v>
      </c>
    </row>
    <row r="34" spans="1:4" ht="14.25" customHeight="1">
      <c r="A34" s="13" t="s">
        <v>117</v>
      </c>
      <c r="B34" s="77">
        <v>3000</v>
      </c>
      <c r="C34" s="88">
        <v>3000</v>
      </c>
      <c r="D34" s="62"/>
    </row>
    <row r="35" spans="1:4" ht="14.25" customHeight="1">
      <c r="A35" s="13" t="s">
        <v>118</v>
      </c>
      <c r="B35" s="77">
        <v>5000</v>
      </c>
      <c r="C35" s="88">
        <v>5000</v>
      </c>
      <c r="D35" s="62"/>
    </row>
    <row r="36" spans="1:4" ht="15">
      <c r="A36" s="13" t="s">
        <v>119</v>
      </c>
      <c r="B36" s="77">
        <v>8000</v>
      </c>
      <c r="C36" s="88">
        <v>7500</v>
      </c>
      <c r="D36" s="62"/>
    </row>
    <row r="37" spans="1:4" ht="14.25" customHeight="1">
      <c r="A37" s="14" t="s">
        <v>7</v>
      </c>
      <c r="B37" s="74">
        <f>SUM(B30:B36)</f>
        <v>153000</v>
      </c>
      <c r="C37" s="85">
        <f>SUM(C30:C36)</f>
        <v>157000</v>
      </c>
      <c r="D37" s="62"/>
    </row>
    <row r="38" spans="1:4" ht="14.25" customHeight="1">
      <c r="A38" s="15" t="s">
        <v>4</v>
      </c>
      <c r="B38" s="74"/>
      <c r="C38" s="85"/>
      <c r="D38" s="62"/>
    </row>
    <row r="39" spans="1:4" ht="14.25" customHeight="1">
      <c r="A39" s="16" t="s">
        <v>23</v>
      </c>
      <c r="B39" s="78">
        <v>0</v>
      </c>
      <c r="C39" s="89">
        <v>0</v>
      </c>
      <c r="D39" s="62"/>
    </row>
    <row r="40" spans="1:4" ht="14.25" customHeight="1">
      <c r="A40" s="16" t="s">
        <v>24</v>
      </c>
      <c r="B40" s="78">
        <v>47000</v>
      </c>
      <c r="C40" s="89">
        <v>45000</v>
      </c>
      <c r="D40" s="62" t="s">
        <v>132</v>
      </c>
    </row>
    <row r="41" spans="1:4" ht="14.25" customHeight="1">
      <c r="A41" s="17" t="s">
        <v>25</v>
      </c>
      <c r="B41" s="75">
        <f>SUM(B39:B40)</f>
        <v>47000</v>
      </c>
      <c r="C41" s="86">
        <f>SUM(C39:C40)</f>
        <v>45000</v>
      </c>
      <c r="D41" s="62"/>
    </row>
    <row r="42" spans="1:4" ht="14.25" customHeight="1">
      <c r="A42" s="15" t="s">
        <v>26</v>
      </c>
      <c r="B42" s="74"/>
      <c r="C42" s="85"/>
      <c r="D42" s="5"/>
    </row>
    <row r="43" spans="1:4" ht="14.25" customHeight="1">
      <c r="A43" s="13" t="s">
        <v>103</v>
      </c>
      <c r="B43" s="77">
        <v>10000</v>
      </c>
      <c r="C43" s="88">
        <v>10000</v>
      </c>
      <c r="D43" s="62" t="s">
        <v>126</v>
      </c>
    </row>
    <row r="44" spans="1:4" ht="14.25" customHeight="1">
      <c r="A44" s="13" t="s">
        <v>8</v>
      </c>
      <c r="B44" s="77">
        <v>3000</v>
      </c>
      <c r="C44" s="88">
        <v>3000</v>
      </c>
      <c r="D44" s="62"/>
    </row>
    <row r="45" spans="1:4" ht="14.25" customHeight="1">
      <c r="A45" s="13" t="s">
        <v>33</v>
      </c>
      <c r="B45" s="77">
        <v>6000</v>
      </c>
      <c r="C45" s="88">
        <v>5000</v>
      </c>
      <c r="D45" s="69"/>
    </row>
    <row r="46" spans="1:4" ht="14.25" customHeight="1">
      <c r="A46" s="13" t="s">
        <v>104</v>
      </c>
      <c r="B46" s="77">
        <v>18000</v>
      </c>
      <c r="C46" s="88">
        <v>15000</v>
      </c>
      <c r="D46" s="62" t="s">
        <v>133</v>
      </c>
    </row>
    <row r="47" spans="1:4" ht="15">
      <c r="A47" s="13" t="s">
        <v>50</v>
      </c>
      <c r="B47" s="77">
        <v>12500</v>
      </c>
      <c r="C47" s="88">
        <v>12000</v>
      </c>
      <c r="D47" s="62"/>
    </row>
    <row r="48" spans="1:4" ht="15">
      <c r="A48" s="14" t="s">
        <v>27</v>
      </c>
      <c r="B48" s="74">
        <f>SUM(B43:B47)</f>
        <v>49500</v>
      </c>
      <c r="C48" s="85">
        <f>SUM(C43:C47)</f>
        <v>45000</v>
      </c>
      <c r="D48" s="62"/>
    </row>
    <row r="49" spans="1:4" ht="21" customHeight="1">
      <c r="A49" s="14" t="s">
        <v>55</v>
      </c>
      <c r="B49" s="74">
        <f>SUM(B41,B37,B28,B48)</f>
        <v>397500</v>
      </c>
      <c r="C49" s="85">
        <f>SUM(C41,C37,C28,C48)</f>
        <v>419500</v>
      </c>
      <c r="D49" s="3" t="s">
        <v>65</v>
      </c>
    </row>
    <row r="50" spans="1:4" ht="15">
      <c r="A50" s="18"/>
      <c r="B50" s="55"/>
      <c r="C50" s="55"/>
      <c r="D50" s="5"/>
    </row>
    <row r="51" spans="1:4" ht="15">
      <c r="A51" s="19" t="s">
        <v>53</v>
      </c>
      <c r="B51" s="74"/>
      <c r="C51" s="85"/>
      <c r="D51" s="5"/>
    </row>
    <row r="52" spans="1:4" ht="15">
      <c r="A52" s="20" t="s">
        <v>28</v>
      </c>
      <c r="B52" s="74"/>
      <c r="C52" s="85"/>
      <c r="D52" s="5"/>
    </row>
    <row r="53" spans="1:4" ht="15">
      <c r="A53" s="21" t="s">
        <v>148</v>
      </c>
      <c r="B53" s="77">
        <v>50000</v>
      </c>
      <c r="C53" s="88">
        <v>10000</v>
      </c>
      <c r="D53" s="62" t="s">
        <v>134</v>
      </c>
    </row>
    <row r="54" spans="1:4" ht="15">
      <c r="A54" s="21" t="s">
        <v>51</v>
      </c>
      <c r="B54" s="77">
        <v>15250</v>
      </c>
      <c r="C54" s="88">
        <v>15250</v>
      </c>
      <c r="D54" s="62"/>
    </row>
    <row r="55" spans="1:4" ht="15">
      <c r="A55" s="21" t="s">
        <v>121</v>
      </c>
      <c r="B55" s="77">
        <v>8500</v>
      </c>
      <c r="C55" s="88">
        <v>2500</v>
      </c>
      <c r="D55" s="62" t="s">
        <v>135</v>
      </c>
    </row>
    <row r="56" spans="1:4" ht="14.25" customHeight="1">
      <c r="A56" s="21" t="s">
        <v>105</v>
      </c>
      <c r="B56" s="77">
        <v>5000</v>
      </c>
      <c r="C56" s="88">
        <v>2500</v>
      </c>
      <c r="D56" s="63"/>
    </row>
    <row r="57" spans="1:4" ht="14.25" customHeight="1">
      <c r="A57" s="21" t="s">
        <v>98</v>
      </c>
      <c r="B57" s="77">
        <v>5000</v>
      </c>
      <c r="C57" s="88">
        <v>5000</v>
      </c>
      <c r="D57" s="62"/>
    </row>
    <row r="58" spans="1:4" ht="14.25" customHeight="1">
      <c r="A58" s="21" t="s">
        <v>29</v>
      </c>
      <c r="B58" s="77">
        <v>2500</v>
      </c>
      <c r="C58" s="88"/>
      <c r="D58" s="62" t="s">
        <v>136</v>
      </c>
    </row>
    <row r="59" spans="1:4" ht="14.25" customHeight="1">
      <c r="A59" s="21" t="s">
        <v>30</v>
      </c>
      <c r="B59" s="77">
        <v>42000</v>
      </c>
      <c r="C59" s="88">
        <v>42000</v>
      </c>
      <c r="D59" s="62"/>
    </row>
    <row r="60" spans="1:4" ht="14.25" customHeight="1">
      <c r="A60" s="21" t="s">
        <v>31</v>
      </c>
      <c r="B60" s="77">
        <v>5000</v>
      </c>
      <c r="C60" s="88">
        <v>2500</v>
      </c>
      <c r="D60" s="62" t="s">
        <v>137</v>
      </c>
    </row>
    <row r="61" spans="1:4" ht="14.25" customHeight="1">
      <c r="A61" s="21" t="s">
        <v>122</v>
      </c>
      <c r="B61" s="77">
        <v>31000</v>
      </c>
      <c r="C61" s="88">
        <v>31000</v>
      </c>
      <c r="D61" s="62"/>
    </row>
    <row r="62" spans="1:4" ht="14.25" customHeight="1">
      <c r="A62" s="21" t="s">
        <v>145</v>
      </c>
      <c r="B62" s="77">
        <v>12000</v>
      </c>
      <c r="C62" s="88"/>
      <c r="D62" s="62" t="s">
        <v>146</v>
      </c>
    </row>
    <row r="63" spans="1:4" ht="15">
      <c r="A63" s="21" t="s">
        <v>32</v>
      </c>
      <c r="B63" s="77">
        <v>1000</v>
      </c>
      <c r="C63" s="88">
        <v>1000</v>
      </c>
      <c r="D63" s="62"/>
    </row>
    <row r="64" spans="1:4" ht="15">
      <c r="A64" s="19" t="s">
        <v>34</v>
      </c>
      <c r="B64" s="74">
        <f>SUM(B53:B63)</f>
        <v>177250</v>
      </c>
      <c r="C64" s="85">
        <f>SUM(C53:C63)</f>
        <v>111750</v>
      </c>
      <c r="D64" s="62"/>
    </row>
    <row r="65" spans="1:4" ht="15">
      <c r="A65" s="22" t="s">
        <v>35</v>
      </c>
      <c r="B65" s="76"/>
      <c r="C65" s="87"/>
      <c r="D65" s="62"/>
    </row>
    <row r="66" spans="1:4" ht="15">
      <c r="A66" s="21" t="s">
        <v>3</v>
      </c>
      <c r="B66" s="77">
        <v>5000</v>
      </c>
      <c r="C66" s="88">
        <v>5000</v>
      </c>
      <c r="D66" s="62"/>
    </row>
    <row r="67" spans="1:4" ht="15">
      <c r="A67" s="21" t="s">
        <v>61</v>
      </c>
      <c r="B67" s="77">
        <v>5000</v>
      </c>
      <c r="C67" s="88">
        <v>5000</v>
      </c>
      <c r="D67" s="62"/>
    </row>
    <row r="68" spans="1:4" ht="14.25" customHeight="1">
      <c r="A68" s="21" t="s">
        <v>106</v>
      </c>
      <c r="B68" s="77">
        <v>5000</v>
      </c>
      <c r="C68" s="88">
        <v>5000</v>
      </c>
      <c r="D68" s="62"/>
    </row>
    <row r="69" spans="1:4" ht="13.5" customHeight="1">
      <c r="A69" s="21" t="s">
        <v>44</v>
      </c>
      <c r="B69" s="77">
        <v>12500</v>
      </c>
      <c r="C69" s="88">
        <v>12500</v>
      </c>
      <c r="D69" s="66"/>
    </row>
    <row r="70" spans="1:4" ht="14.25" customHeight="1">
      <c r="A70" s="21" t="s">
        <v>107</v>
      </c>
      <c r="B70" s="77">
        <v>3000</v>
      </c>
      <c r="C70" s="88">
        <v>2000</v>
      </c>
      <c r="D70" s="66" t="s">
        <v>138</v>
      </c>
    </row>
    <row r="71" spans="1:4" ht="14.25" customHeight="1">
      <c r="A71" s="19" t="s">
        <v>36</v>
      </c>
      <c r="B71" s="74">
        <f>SUM(B66:B70)</f>
        <v>30500</v>
      </c>
      <c r="C71" s="85">
        <f>SUM(C66:C70)</f>
        <v>29500</v>
      </c>
      <c r="D71" s="62"/>
    </row>
    <row r="72" spans="1:4" ht="24.75" customHeight="1">
      <c r="A72" s="23" t="s">
        <v>54</v>
      </c>
      <c r="B72" s="75">
        <f>SUM(B71,B64)</f>
        <v>207750</v>
      </c>
      <c r="C72" s="86">
        <f>SUM(C71,C64)</f>
        <v>141250</v>
      </c>
      <c r="D72" s="3" t="s">
        <v>66</v>
      </c>
    </row>
    <row r="73" spans="1:4" ht="20.25" customHeight="1" thickBot="1">
      <c r="A73" s="24" t="s">
        <v>37</v>
      </c>
      <c r="B73" s="25">
        <f>SUM(B72,B49)</f>
        <v>605250</v>
      </c>
      <c r="C73" s="25">
        <f>SUM(C72,C49)</f>
        <v>560750</v>
      </c>
      <c r="D73" s="26" t="s">
        <v>94</v>
      </c>
    </row>
    <row r="74" spans="1:4" ht="15.75" thickBot="1">
      <c r="A74" s="27"/>
      <c r="B74" s="56"/>
      <c r="C74" s="56"/>
      <c r="D74" s="9"/>
    </row>
    <row r="75" spans="1:4" ht="14.25" customHeight="1">
      <c r="A75" s="28" t="s">
        <v>88</v>
      </c>
      <c r="B75" s="76"/>
      <c r="C75" s="87"/>
      <c r="D75" s="11"/>
    </row>
    <row r="76" spans="1:4" ht="15">
      <c r="A76" s="29" t="s">
        <v>38</v>
      </c>
      <c r="B76" s="79">
        <v>22500</v>
      </c>
      <c r="C76" s="90">
        <v>15000</v>
      </c>
      <c r="D76" s="65" t="s">
        <v>139</v>
      </c>
    </row>
    <row r="77" spans="1:4" ht="15">
      <c r="A77" s="29" t="s">
        <v>39</v>
      </c>
      <c r="B77" s="79">
        <v>18000</v>
      </c>
      <c r="C77" s="90">
        <v>15000</v>
      </c>
      <c r="D77" s="62" t="s">
        <v>149</v>
      </c>
    </row>
    <row r="78" spans="1:4" ht="15">
      <c r="A78" s="29" t="s">
        <v>13</v>
      </c>
      <c r="B78" s="79">
        <v>2500</v>
      </c>
      <c r="C78" s="90">
        <v>2500</v>
      </c>
      <c r="D78" s="62"/>
    </row>
    <row r="79" spans="1:4" ht="15">
      <c r="A79" s="29" t="s">
        <v>14</v>
      </c>
      <c r="B79" s="79">
        <v>1000</v>
      </c>
      <c r="C79" s="90">
        <v>1000</v>
      </c>
      <c r="D79" s="62"/>
    </row>
    <row r="80" spans="1:4" ht="16.5" customHeight="1">
      <c r="A80" s="29" t="s">
        <v>15</v>
      </c>
      <c r="B80" s="79">
        <v>10000</v>
      </c>
      <c r="C80" s="90">
        <v>10000</v>
      </c>
      <c r="D80" s="62"/>
    </row>
    <row r="81" spans="1:4" ht="15">
      <c r="A81" s="29" t="s">
        <v>40</v>
      </c>
      <c r="B81" s="79">
        <v>5000</v>
      </c>
      <c r="C81" s="90">
        <v>5000</v>
      </c>
      <c r="D81" s="62"/>
    </row>
    <row r="82" spans="1:4" ht="14.25" customHeight="1">
      <c r="A82" s="29" t="s">
        <v>12</v>
      </c>
      <c r="B82" s="79">
        <v>1000</v>
      </c>
      <c r="C82" s="90">
        <v>1000</v>
      </c>
      <c r="D82" s="62"/>
    </row>
    <row r="83" spans="1:4" ht="14.25" customHeight="1">
      <c r="A83" s="29" t="s">
        <v>41</v>
      </c>
      <c r="B83" s="77">
        <v>5000</v>
      </c>
      <c r="C83" s="88">
        <v>5000</v>
      </c>
      <c r="D83" s="62"/>
    </row>
    <row r="84" spans="1:4" ht="14.25" customHeight="1">
      <c r="A84" s="29" t="s">
        <v>108</v>
      </c>
      <c r="B84" s="77">
        <v>2700</v>
      </c>
      <c r="C84" s="88">
        <v>2700</v>
      </c>
      <c r="D84" s="62"/>
    </row>
    <row r="85" spans="1:4" ht="14.25" customHeight="1">
      <c r="A85" s="29" t="s">
        <v>10</v>
      </c>
      <c r="B85" s="77">
        <v>1000</v>
      </c>
      <c r="C85" s="88">
        <v>1000</v>
      </c>
      <c r="D85" s="62"/>
    </row>
    <row r="86" spans="1:4" ht="15">
      <c r="A86" s="29" t="s">
        <v>42</v>
      </c>
      <c r="B86" s="77">
        <v>350</v>
      </c>
      <c r="C86" s="88">
        <v>200</v>
      </c>
      <c r="D86" s="62"/>
    </row>
    <row r="87" spans="1:4" ht="15">
      <c r="A87" s="29" t="s">
        <v>43</v>
      </c>
      <c r="B87" s="77">
        <v>4000</v>
      </c>
      <c r="C87" s="88">
        <v>3500</v>
      </c>
      <c r="D87" s="62"/>
    </row>
    <row r="88" spans="1:4" ht="15">
      <c r="A88" s="29" t="s">
        <v>57</v>
      </c>
      <c r="B88" s="77">
        <v>7500</v>
      </c>
      <c r="C88" s="88">
        <v>7500</v>
      </c>
      <c r="D88" s="62"/>
    </row>
    <row r="89" spans="1:4" ht="14.25" customHeight="1">
      <c r="A89" s="31" t="s">
        <v>89</v>
      </c>
      <c r="B89" s="74">
        <f>SUM(B76:B88)</f>
        <v>80550</v>
      </c>
      <c r="C89" s="85">
        <f>SUM(C76:C88)</f>
        <v>69400</v>
      </c>
      <c r="D89" s="64"/>
    </row>
    <row r="90" spans="1:4" ht="15">
      <c r="A90" s="59"/>
      <c r="B90" s="57"/>
      <c r="C90" s="57"/>
      <c r="D90" s="64"/>
    </row>
    <row r="91" spans="1:4" ht="14.25" customHeight="1">
      <c r="A91" s="31" t="s">
        <v>90</v>
      </c>
      <c r="B91" s="74"/>
      <c r="C91" s="85"/>
      <c r="D91" s="62"/>
    </row>
    <row r="92" spans="1:4" ht="14.25" customHeight="1">
      <c r="A92" s="29" t="s">
        <v>80</v>
      </c>
      <c r="B92" s="79">
        <v>1200</v>
      </c>
      <c r="C92" s="90">
        <v>1200</v>
      </c>
      <c r="D92" s="62" t="s">
        <v>115</v>
      </c>
    </row>
    <row r="93" spans="1:4" ht="15" customHeight="1">
      <c r="A93" s="29" t="s">
        <v>81</v>
      </c>
      <c r="B93" s="79">
        <v>500</v>
      </c>
      <c r="C93" s="90">
        <v>500</v>
      </c>
      <c r="D93" s="62" t="s">
        <v>114</v>
      </c>
    </row>
    <row r="94" spans="1:4" ht="14.25" customHeight="1">
      <c r="A94" s="29" t="s">
        <v>9</v>
      </c>
      <c r="B94" s="79">
        <v>2000</v>
      </c>
      <c r="C94" s="90">
        <v>1500</v>
      </c>
      <c r="D94" s="62" t="s">
        <v>116</v>
      </c>
    </row>
    <row r="95" spans="1:4" ht="15" customHeight="1">
      <c r="A95" s="29" t="s">
        <v>109</v>
      </c>
      <c r="B95" s="79"/>
      <c r="C95" s="90"/>
      <c r="D95" s="62" t="s">
        <v>140</v>
      </c>
    </row>
    <row r="96" spans="1:4" ht="15" customHeight="1">
      <c r="A96" s="29" t="s">
        <v>58</v>
      </c>
      <c r="B96" s="79">
        <v>2500</v>
      </c>
      <c r="C96" s="90">
        <v>2500</v>
      </c>
      <c r="D96" s="62"/>
    </row>
    <row r="97" spans="1:4" ht="15" customHeight="1">
      <c r="A97" s="29" t="s">
        <v>47</v>
      </c>
      <c r="B97" s="79">
        <v>500</v>
      </c>
      <c r="C97" s="90">
        <v>0</v>
      </c>
      <c r="D97" s="62"/>
    </row>
    <row r="98" spans="1:4" ht="15.75" customHeight="1">
      <c r="A98" s="32" t="s">
        <v>91</v>
      </c>
      <c r="B98" s="74">
        <f>SUM(B92:B97)</f>
        <v>6700</v>
      </c>
      <c r="C98" s="85">
        <f>SUM(C92:C97)</f>
        <v>5700</v>
      </c>
      <c r="D98" s="65"/>
    </row>
    <row r="99" spans="1:4" ht="15">
      <c r="A99" s="60"/>
      <c r="B99" s="55"/>
      <c r="C99" s="55"/>
      <c r="D99" s="62"/>
    </row>
    <row r="100" spans="1:4" ht="15">
      <c r="A100" s="32" t="s">
        <v>92</v>
      </c>
      <c r="B100" s="74"/>
      <c r="C100" s="85"/>
      <c r="D100" s="67"/>
    </row>
    <row r="101" spans="1:4" ht="15">
      <c r="A101" s="34" t="s">
        <v>12</v>
      </c>
      <c r="B101" s="78">
        <v>0</v>
      </c>
      <c r="C101" s="89">
        <v>0</v>
      </c>
      <c r="D101" s="68"/>
    </row>
    <row r="102" spans="1:4" ht="15">
      <c r="A102" s="34" t="s">
        <v>11</v>
      </c>
      <c r="B102" s="78">
        <v>3500</v>
      </c>
      <c r="C102" s="89">
        <v>1000</v>
      </c>
      <c r="D102" s="68" t="s">
        <v>141</v>
      </c>
    </row>
    <row r="103" spans="1:4" ht="15">
      <c r="A103" s="34" t="s">
        <v>45</v>
      </c>
      <c r="B103" s="78">
        <v>1500</v>
      </c>
      <c r="C103" s="89">
        <v>1500</v>
      </c>
      <c r="D103" s="68"/>
    </row>
    <row r="104" spans="1:4" ht="15">
      <c r="A104" s="34" t="s">
        <v>59</v>
      </c>
      <c r="B104" s="78">
        <v>400</v>
      </c>
      <c r="C104" s="89">
        <v>400</v>
      </c>
      <c r="D104" s="68"/>
    </row>
    <row r="105" spans="1:4" ht="15">
      <c r="A105" s="34" t="s">
        <v>46</v>
      </c>
      <c r="B105" s="78">
        <v>500</v>
      </c>
      <c r="C105" s="89">
        <v>500</v>
      </c>
      <c r="D105" s="68"/>
    </row>
    <row r="106" spans="1:4" ht="15">
      <c r="A106" s="32" t="s">
        <v>93</v>
      </c>
      <c r="B106" s="74">
        <f>SUM(B101:B105)</f>
        <v>5900</v>
      </c>
      <c r="C106" s="85">
        <f>SUM(C101:C105)</f>
        <v>3400</v>
      </c>
      <c r="D106" s="67"/>
    </row>
    <row r="107" spans="1:4" ht="15">
      <c r="A107" s="32" t="s">
        <v>96</v>
      </c>
      <c r="B107" s="74">
        <f>SUM(B106,B98,B89)</f>
        <v>93150</v>
      </c>
      <c r="C107" s="85">
        <f>SUM(C106,C98,C89)</f>
        <v>78500</v>
      </c>
      <c r="D107" s="67"/>
    </row>
    <row r="108" spans="1:4" ht="15">
      <c r="A108" s="32"/>
      <c r="B108" s="74"/>
      <c r="C108" s="85"/>
      <c r="D108" s="67"/>
    </row>
    <row r="109" spans="1:4" ht="14.25" customHeight="1">
      <c r="A109" s="70"/>
      <c r="B109" s="55"/>
      <c r="C109" s="55"/>
      <c r="D109" s="33"/>
    </row>
    <row r="110" spans="1:4" ht="15">
      <c r="A110" s="32" t="s">
        <v>86</v>
      </c>
      <c r="B110" s="74"/>
      <c r="C110" s="85"/>
      <c r="D110" s="3" t="s">
        <v>95</v>
      </c>
    </row>
    <row r="111" spans="1:4" ht="15">
      <c r="A111" s="34" t="s">
        <v>60</v>
      </c>
      <c r="B111" s="78">
        <v>260000</v>
      </c>
      <c r="C111" s="89">
        <v>260000</v>
      </c>
      <c r="D111" s="68"/>
    </row>
    <row r="112" spans="1:4" ht="15.75" customHeight="1">
      <c r="A112" s="34" t="s">
        <v>77</v>
      </c>
      <c r="B112" s="78">
        <v>10000</v>
      </c>
      <c r="C112" s="89">
        <v>7500</v>
      </c>
      <c r="D112" s="68" t="s">
        <v>142</v>
      </c>
    </row>
    <row r="113" spans="1:4" ht="15.75" customHeight="1">
      <c r="A113" s="34" t="s">
        <v>79</v>
      </c>
      <c r="B113" s="78">
        <v>23500</v>
      </c>
      <c r="C113" s="89">
        <v>22000</v>
      </c>
      <c r="D113" s="68"/>
    </row>
    <row r="114" spans="1:4" ht="16.5" customHeight="1">
      <c r="A114" s="34" t="s">
        <v>78</v>
      </c>
      <c r="B114" s="78">
        <v>2000</v>
      </c>
      <c r="C114" s="89">
        <v>2000</v>
      </c>
      <c r="D114" s="68"/>
    </row>
    <row r="115" spans="1:4" ht="16.5" customHeight="1">
      <c r="A115" s="29" t="s">
        <v>123</v>
      </c>
      <c r="B115" s="79">
        <v>21000</v>
      </c>
      <c r="C115" s="90">
        <v>21000</v>
      </c>
      <c r="D115" s="67"/>
    </row>
    <row r="116" spans="1:4" ht="15">
      <c r="A116" s="61" t="s">
        <v>87</v>
      </c>
      <c r="B116" s="80">
        <f>SUM(B111:B115)</f>
        <v>316500</v>
      </c>
      <c r="C116" s="91">
        <f>SUM(C111:C115)</f>
        <v>312500</v>
      </c>
      <c r="D116" s="46" t="s">
        <v>84</v>
      </c>
    </row>
    <row r="117" spans="1:4" ht="15.75" thickBot="1">
      <c r="A117" s="35" t="s">
        <v>85</v>
      </c>
      <c r="B117" s="36">
        <f>SUM(B116,B106,B98,B89)</f>
        <v>409650</v>
      </c>
      <c r="C117" s="36">
        <f>SUM(C116,C106,C98,C89)</f>
        <v>391000</v>
      </c>
      <c r="D117" s="37" t="s">
        <v>100</v>
      </c>
    </row>
    <row r="118" spans="1:4" ht="9" customHeight="1" thickBot="1">
      <c r="A118" s="27"/>
      <c r="B118" s="81"/>
      <c r="C118" s="92"/>
      <c r="D118" s="38"/>
    </row>
    <row r="119" spans="1:4" ht="15.75" thickBot="1">
      <c r="A119" s="40"/>
      <c r="B119" s="82"/>
      <c r="C119" s="93"/>
      <c r="D119" s="41"/>
    </row>
    <row r="120" spans="1:4" ht="15">
      <c r="A120" s="42" t="s">
        <v>16</v>
      </c>
      <c r="B120" s="76">
        <f>SUM(B116,B106,B98,B89,B71,B64,B48,B41,B37,B28)</f>
        <v>1014900</v>
      </c>
      <c r="C120" s="87">
        <f>SUM(C116,C106,C98,C89,C71,C64,C48,C41,C37,C28)</f>
        <v>951750</v>
      </c>
      <c r="D120" s="43"/>
    </row>
    <row r="121" spans="1:4" ht="15">
      <c r="A121" s="39" t="s">
        <v>48</v>
      </c>
      <c r="B121" s="74">
        <f>(B16-B120)</f>
        <v>100</v>
      </c>
      <c r="C121" s="85">
        <f>(C16-C120)</f>
        <v>0</v>
      </c>
      <c r="D121" s="30"/>
    </row>
    <row r="122" spans="1:4" ht="15">
      <c r="A122" s="47" t="s">
        <v>110</v>
      </c>
      <c r="B122" s="48"/>
      <c r="C122" s="48"/>
      <c r="D122" s="49" t="s">
        <v>69</v>
      </c>
    </row>
    <row r="123" spans="1:4" ht="15">
      <c r="A123" s="51" t="s">
        <v>70</v>
      </c>
      <c r="B123" s="52"/>
      <c r="C123" s="52"/>
      <c r="D123" s="53"/>
    </row>
    <row r="124" spans="1:4" ht="15">
      <c r="A124" s="47" t="s">
        <v>111</v>
      </c>
      <c r="B124" s="48"/>
      <c r="C124" s="48"/>
      <c r="D124" s="49" t="s">
        <v>68</v>
      </c>
    </row>
    <row r="125" spans="1:4" ht="15">
      <c r="A125" s="51" t="s">
        <v>71</v>
      </c>
      <c r="B125" s="52"/>
      <c r="C125" s="52"/>
      <c r="D125" s="53"/>
    </row>
    <row r="126" spans="1:4" ht="15">
      <c r="A126" s="47" t="s">
        <v>112</v>
      </c>
      <c r="B126" s="48"/>
      <c r="C126" s="48"/>
      <c r="D126" s="49" t="s">
        <v>67</v>
      </c>
    </row>
    <row r="127" spans="1:4" ht="15">
      <c r="A127" s="51" t="s">
        <v>72</v>
      </c>
      <c r="B127" s="52"/>
      <c r="C127" s="52"/>
      <c r="D127" s="54"/>
    </row>
    <row r="128" spans="2:3" ht="15">
      <c r="B128" s="45"/>
      <c r="C128" s="45"/>
    </row>
    <row r="129" spans="2:3" ht="15">
      <c r="B129" s="45"/>
      <c r="C129" s="45"/>
    </row>
    <row r="130" spans="2:3" ht="15">
      <c r="B130" s="45"/>
      <c r="C130" s="45"/>
    </row>
    <row r="131" spans="2:3" ht="15">
      <c r="B131" s="45"/>
      <c r="C131" s="45"/>
    </row>
    <row r="132" spans="2:3" ht="15">
      <c r="B132" s="45"/>
      <c r="C132" s="45"/>
    </row>
    <row r="133" spans="2:3" ht="15">
      <c r="B133" s="45"/>
      <c r="C133" s="45"/>
    </row>
    <row r="134" spans="2:3" ht="15">
      <c r="B134" s="45"/>
      <c r="C134" s="45"/>
    </row>
    <row r="135" spans="2:3" ht="15">
      <c r="B135" s="45"/>
      <c r="C135" s="45"/>
    </row>
    <row r="136" spans="2:3" ht="15">
      <c r="B136" s="45"/>
      <c r="C136" s="45"/>
    </row>
    <row r="137" spans="2:3" ht="15">
      <c r="B137" s="45"/>
      <c r="C137" s="45"/>
    </row>
    <row r="138" spans="2:3" ht="15">
      <c r="B138" s="45"/>
      <c r="C138" s="45"/>
    </row>
    <row r="139" spans="2:3" ht="15">
      <c r="B139" s="45"/>
      <c r="C139" s="45"/>
    </row>
    <row r="140" spans="2:3" ht="15">
      <c r="B140" s="45"/>
      <c r="C140" s="45"/>
    </row>
    <row r="141" spans="2:3" ht="15">
      <c r="B141" s="45"/>
      <c r="C141" s="45"/>
    </row>
    <row r="142" spans="2:3" ht="15">
      <c r="B142" s="45"/>
      <c r="C142" s="45"/>
    </row>
    <row r="143" spans="2:3" ht="15">
      <c r="B143" s="45"/>
      <c r="C143" s="45"/>
    </row>
    <row r="144" spans="2:3" ht="15">
      <c r="B144" s="45"/>
      <c r="C144" s="45"/>
    </row>
    <row r="145" spans="2:3" ht="15">
      <c r="B145" s="45"/>
      <c r="C145" s="45"/>
    </row>
    <row r="146" spans="2:3" ht="15">
      <c r="B146" s="45"/>
      <c r="C146" s="45"/>
    </row>
    <row r="147" spans="2:3" ht="15">
      <c r="B147" s="45"/>
      <c r="C147" s="45"/>
    </row>
    <row r="148" spans="2:3" ht="15">
      <c r="B148" s="45"/>
      <c r="C148" s="45"/>
    </row>
    <row r="149" spans="2:3" ht="15">
      <c r="B149" s="45"/>
      <c r="C149" s="45"/>
    </row>
    <row r="150" spans="2:3" ht="15">
      <c r="B150" s="45"/>
      <c r="C150" s="45"/>
    </row>
    <row r="151" spans="2:3" ht="15">
      <c r="B151" s="45"/>
      <c r="C151" s="45"/>
    </row>
    <row r="152" spans="2:3" ht="15">
      <c r="B152" s="45"/>
      <c r="C152" s="45"/>
    </row>
    <row r="153" spans="2:3" ht="15">
      <c r="B153" s="45"/>
      <c r="C153" s="45"/>
    </row>
    <row r="154" spans="2:3" ht="15">
      <c r="B154" s="45"/>
      <c r="C154" s="45"/>
    </row>
    <row r="155" spans="2:3" ht="15">
      <c r="B155" s="45"/>
      <c r="C155" s="45"/>
    </row>
    <row r="156" spans="2:3" ht="15">
      <c r="B156" s="45"/>
      <c r="C156" s="45"/>
    </row>
  </sheetData>
  <sheetProtection/>
  <printOptions/>
  <pageMargins left="0.427083333333333" right="0.322916666666667" top="0.5" bottom="0.5" header="0.3" footer="0.3"/>
  <pageSetup horizontalDpi="600" verticalDpi="600" orientation="landscape" r:id="rId1"/>
  <headerFooter>
    <oddHeader>&amp;CVisit Mendocino County 2012-2013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 Administrator</dc:creator>
  <cp:keywords/>
  <dc:description/>
  <cp:lastModifiedBy>Erin</cp:lastModifiedBy>
  <cp:lastPrinted>2012-08-03T18:18:20Z</cp:lastPrinted>
  <dcterms:created xsi:type="dcterms:W3CDTF">2008-10-07T17:46:02Z</dcterms:created>
  <dcterms:modified xsi:type="dcterms:W3CDTF">2012-11-08T17:45:36Z</dcterms:modified>
  <cp:category/>
  <cp:version/>
  <cp:contentType/>
  <cp:contentStatus/>
</cp:coreProperties>
</file>